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2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<sst xmlns="http://schemas.openxmlformats.org/spreadsheetml/2006/main" count="51" uniqueCount="19">
  <si>
    <t>大盤</t>
  </si>
  <si>
    <t>飛輪</t>
  </si>
  <si>
    <t>輪周長</t>
  </si>
  <si>
    <t>RPM</t>
  </si>
  <si>
    <t>KM/H</t>
  </si>
  <si>
    <t>輪徑</t>
  </si>
  <si>
    <t>1KM需花分鐘</t>
  </si>
  <si>
    <t>GI</t>
  </si>
  <si>
    <t>70RPM時速</t>
  </si>
  <si>
    <t>80RPM時速</t>
  </si>
  <si>
    <t>90RPM時速</t>
  </si>
  <si>
    <t>100RPM時速</t>
  </si>
  <si>
    <t>110RPM時速</t>
  </si>
  <si>
    <t>120RPM時速</t>
  </si>
  <si>
    <t>踩踏一圈公尺</t>
  </si>
  <si>
    <t>10KM時間</t>
  </si>
  <si>
    <t>改造前</t>
  </si>
  <si>
    <t>改造56t大盤+11-28t飛輪後</t>
  </si>
  <si>
    <t>改造11-28t飛輪後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</si>
</sst>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000_ "/>
    <numFmt numFmtId="179" formatCode="0.00_);[Red]\(0.00\)"/>
  </numFmts>
  <fonts count="2">
    <font>
      <sz val="12"/>
      <name val="新細明體"/>
      <family val="1"/>
    </font>
    <font>
      <sz val="9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7" fontId="0" fillId="3" borderId="3" xfId="0" applyNumberFormat="1" applyFill="1" applyBorder="1" applyAlignment="1">
      <alignment vertical="center"/>
    </xf>
    <xf numFmtId="177" fontId="0" fillId="3" borderId="1" xfId="0" applyNumberFormat="1" applyFill="1" applyBorder="1" applyAlignment="1">
      <alignment vertical="center"/>
    </xf>
    <xf numFmtId="177" fontId="0" fillId="3" borderId="8" xfId="0" applyNumberForma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77" fontId="0" fillId="4" borderId="3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77" fontId="0" fillId="4" borderId="1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77" fontId="0" fillId="4" borderId="8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S16" sqref="S16"/>
    </sheetView>
  </sheetViews>
  <sheetFormatPr defaultColWidth="9.00390625" defaultRowHeight="16.5"/>
  <cols>
    <col min="1" max="3" width="5.50390625" style="0" bestFit="1" customWidth="1"/>
    <col min="4" max="4" width="7.50390625" style="1" customWidth="1"/>
    <col min="5" max="5" width="9.00390625" style="1" customWidth="1"/>
    <col min="6" max="6" width="5.00390625" style="0" customWidth="1"/>
    <col min="7" max="7" width="6.75390625" style="1" customWidth="1"/>
    <col min="8" max="8" width="13.00390625" style="21" customWidth="1"/>
    <col min="9" max="9" width="13.00390625" style="1" customWidth="1"/>
    <col min="10" max="10" width="10.875" style="1" customWidth="1"/>
    <col min="11" max="11" width="11.625" style="0" bestFit="1" customWidth="1"/>
    <col min="12" max="13" width="11.50390625" style="0" bestFit="1" customWidth="1"/>
    <col min="14" max="16" width="12.625" style="0" bestFit="1" customWidth="1"/>
  </cols>
  <sheetData>
    <row r="1" spans="1:16" ht="17.25" thickBot="1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6.5">
      <c r="A2" s="4" t="s">
        <v>0</v>
      </c>
      <c r="B2" s="5" t="s">
        <v>1</v>
      </c>
      <c r="C2" s="5" t="s">
        <v>5</v>
      </c>
      <c r="D2" s="19" t="s">
        <v>7</v>
      </c>
      <c r="E2" s="6" t="s">
        <v>2</v>
      </c>
      <c r="F2" s="30" t="s">
        <v>3</v>
      </c>
      <c r="G2" s="31" t="s">
        <v>4</v>
      </c>
      <c r="H2" s="20" t="s">
        <v>6</v>
      </c>
      <c r="I2" s="27" t="s">
        <v>14</v>
      </c>
      <c r="J2" s="6" t="s">
        <v>15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7" t="s">
        <v>13</v>
      </c>
    </row>
    <row r="3" spans="1:16" ht="16.5">
      <c r="A3" s="8">
        <v>45</v>
      </c>
      <c r="B3" s="2">
        <v>14</v>
      </c>
      <c r="C3" s="2">
        <v>16</v>
      </c>
      <c r="D3" s="17">
        <f aca="true" t="shared" si="0" ref="D3:D8">A3/B3*C3</f>
        <v>51.42857142857143</v>
      </c>
      <c r="E3" s="3">
        <f aca="true" t="shared" si="1" ref="E3:E8">C3*2.54*3.14</f>
        <v>127.6096</v>
      </c>
      <c r="F3" s="32">
        <v>60</v>
      </c>
      <c r="G3" s="33">
        <f aca="true" t="shared" si="2" ref="G3:G8">(A3/B3)*E3*F3*60/1000/100</f>
        <v>14.766253714285716</v>
      </c>
      <c r="H3" s="22">
        <f aca="true" t="shared" si="3" ref="H3:H8">1/G3*60</f>
        <v>4.063319049025453</v>
      </c>
      <c r="I3" s="28">
        <f>A3/B3*E3/100</f>
        <v>4.101737142857143</v>
      </c>
      <c r="J3" s="3">
        <f>10/G3*60</f>
        <v>40.633190490254535</v>
      </c>
      <c r="K3" s="3">
        <f>A3/B3*E3*60*70/1000/100</f>
        <v>17.227296000000003</v>
      </c>
      <c r="L3" s="3">
        <f>A3/B3*E3*60*80/1000/100</f>
        <v>19.688338285714284</v>
      </c>
      <c r="M3" s="3">
        <f>A3/B3*E3*60*90/1000/100</f>
        <v>22.14938057142857</v>
      </c>
      <c r="N3" s="3">
        <f>A3/B3*E3*60*100/1000/100</f>
        <v>24.610422857142858</v>
      </c>
      <c r="O3" s="3">
        <f>A3/B3*E3*60*110/1000/100</f>
        <v>27.071465142857143</v>
      </c>
      <c r="P3" s="9">
        <f>A3/B3*E3*60*120/1000/100</f>
        <v>29.53250742857143</v>
      </c>
    </row>
    <row r="4" spans="1:16" ht="16.5">
      <c r="A4" s="8">
        <v>45</v>
      </c>
      <c r="B4" s="2">
        <v>16</v>
      </c>
      <c r="C4" s="2">
        <v>16</v>
      </c>
      <c r="D4" s="17">
        <f t="shared" si="0"/>
        <v>45</v>
      </c>
      <c r="E4" s="3">
        <f t="shared" si="1"/>
        <v>127.6096</v>
      </c>
      <c r="F4" s="32">
        <v>60</v>
      </c>
      <c r="G4" s="33">
        <f t="shared" si="2"/>
        <v>12.920472</v>
      </c>
      <c r="H4" s="22">
        <f t="shared" si="3"/>
        <v>4.643793198886233</v>
      </c>
      <c r="I4" s="28">
        <f aca="true" t="shared" si="4" ref="I4:I18">A4/B4*E4/100</f>
        <v>3.5890199999999997</v>
      </c>
      <c r="J4" s="3">
        <f aca="true" t="shared" si="5" ref="J4:J18">10/G4*60</f>
        <v>46.437931988862324</v>
      </c>
      <c r="K4" s="3">
        <f aca="true" t="shared" si="6" ref="K4:K18">A4/B4*E4*60*70/1000/100</f>
        <v>15.073883999999998</v>
      </c>
      <c r="L4" s="3">
        <f aca="true" t="shared" si="7" ref="L4:L18">A4/B4*E4*60*80/1000/100</f>
        <v>17.227296</v>
      </c>
      <c r="M4" s="3">
        <f aca="true" t="shared" si="8" ref="M4:M18">A4/B4*E4*60*90/1000/100</f>
        <v>19.380708</v>
      </c>
      <c r="N4" s="3">
        <f aca="true" t="shared" si="9" ref="N4:N18">A4/B4*E4*60*100/1000/100</f>
        <v>21.534119999999998</v>
      </c>
      <c r="O4" s="3">
        <f aca="true" t="shared" si="10" ref="O4:O18">A4/B4*E4*60*110/1000/100</f>
        <v>23.687531999999997</v>
      </c>
      <c r="P4" s="9">
        <f aca="true" t="shared" si="11" ref="P4:P18">A4/B4*E4*60*120/1000/100</f>
        <v>25.840944</v>
      </c>
    </row>
    <row r="5" spans="1:16" ht="16.5">
      <c r="A5" s="8">
        <v>45</v>
      </c>
      <c r="B5" s="2">
        <v>18</v>
      </c>
      <c r="C5" s="2">
        <v>16</v>
      </c>
      <c r="D5" s="17">
        <f t="shared" si="0"/>
        <v>40</v>
      </c>
      <c r="E5" s="3">
        <f t="shared" si="1"/>
        <v>127.6096</v>
      </c>
      <c r="F5" s="32">
        <v>60</v>
      </c>
      <c r="G5" s="33">
        <f t="shared" si="2"/>
        <v>11.484864</v>
      </c>
      <c r="H5" s="22">
        <f t="shared" si="3"/>
        <v>5.224267348747011</v>
      </c>
      <c r="I5" s="28">
        <f t="shared" si="4"/>
        <v>3.19024</v>
      </c>
      <c r="J5" s="3">
        <f t="shared" si="5"/>
        <v>52.242673487470114</v>
      </c>
      <c r="K5" s="3">
        <f t="shared" si="6"/>
        <v>13.399007999999998</v>
      </c>
      <c r="L5" s="3">
        <f t="shared" si="7"/>
        <v>15.313152</v>
      </c>
      <c r="M5" s="3">
        <f t="shared" si="8"/>
        <v>17.227296</v>
      </c>
      <c r="N5" s="3">
        <f t="shared" si="9"/>
        <v>19.14144</v>
      </c>
      <c r="O5" s="3">
        <f t="shared" si="10"/>
        <v>21.055584</v>
      </c>
      <c r="P5" s="9">
        <f t="shared" si="11"/>
        <v>22.969728</v>
      </c>
    </row>
    <row r="6" spans="1:16" ht="16.5">
      <c r="A6" s="8">
        <v>45</v>
      </c>
      <c r="B6" s="2">
        <v>24</v>
      </c>
      <c r="C6" s="2">
        <v>16</v>
      </c>
      <c r="D6" s="17">
        <f t="shared" si="0"/>
        <v>30</v>
      </c>
      <c r="E6" s="3">
        <f t="shared" si="1"/>
        <v>127.6096</v>
      </c>
      <c r="F6" s="32">
        <v>60</v>
      </c>
      <c r="G6" s="33">
        <f t="shared" si="2"/>
        <v>8.613648000000001</v>
      </c>
      <c r="H6" s="22">
        <f t="shared" si="3"/>
        <v>6.965689798329348</v>
      </c>
      <c r="I6" s="28">
        <f t="shared" si="4"/>
        <v>2.39268</v>
      </c>
      <c r="J6" s="3">
        <f t="shared" si="5"/>
        <v>69.65689798329348</v>
      </c>
      <c r="K6" s="3">
        <f t="shared" si="6"/>
        <v>10.049256</v>
      </c>
      <c r="L6" s="3">
        <f t="shared" si="7"/>
        <v>11.484864</v>
      </c>
      <c r="M6" s="3">
        <f t="shared" si="8"/>
        <v>12.920472</v>
      </c>
      <c r="N6" s="3">
        <f t="shared" si="9"/>
        <v>14.356079999999999</v>
      </c>
      <c r="O6" s="3">
        <f t="shared" si="10"/>
        <v>15.791688</v>
      </c>
      <c r="P6" s="9">
        <f t="shared" si="11"/>
        <v>17.227296000000003</v>
      </c>
    </row>
    <row r="7" spans="1:16" ht="16.5">
      <c r="A7" s="8">
        <v>45</v>
      </c>
      <c r="B7" s="2">
        <v>26</v>
      </c>
      <c r="C7" s="2">
        <v>16</v>
      </c>
      <c r="D7" s="17">
        <f t="shared" si="0"/>
        <v>27.692307692307693</v>
      </c>
      <c r="E7" s="3">
        <f t="shared" si="1"/>
        <v>127.6096</v>
      </c>
      <c r="F7" s="32">
        <v>60</v>
      </c>
      <c r="G7" s="33">
        <f t="shared" si="2"/>
        <v>7.951059692307692</v>
      </c>
      <c r="H7" s="22">
        <f t="shared" si="3"/>
        <v>7.546163948190129</v>
      </c>
      <c r="I7" s="28">
        <f t="shared" si="4"/>
        <v>2.2086276923076924</v>
      </c>
      <c r="J7" s="3">
        <f t="shared" si="5"/>
        <v>75.46163948190129</v>
      </c>
      <c r="K7" s="3">
        <f t="shared" si="6"/>
        <v>9.276236307692308</v>
      </c>
      <c r="L7" s="3">
        <f t="shared" si="7"/>
        <v>10.601412923076923</v>
      </c>
      <c r="M7" s="3">
        <f t="shared" si="8"/>
        <v>11.926589538461537</v>
      </c>
      <c r="N7" s="3">
        <f t="shared" si="9"/>
        <v>13.251766153846154</v>
      </c>
      <c r="O7" s="3">
        <f t="shared" si="10"/>
        <v>14.57694276923077</v>
      </c>
      <c r="P7" s="9">
        <f t="shared" si="11"/>
        <v>15.902119384615384</v>
      </c>
    </row>
    <row r="8" spans="1:16" ht="17.25" thickBot="1">
      <c r="A8" s="10">
        <v>45</v>
      </c>
      <c r="B8" s="11">
        <v>28</v>
      </c>
      <c r="C8" s="11">
        <v>16</v>
      </c>
      <c r="D8" s="18">
        <f t="shared" si="0"/>
        <v>25.714285714285715</v>
      </c>
      <c r="E8" s="12">
        <f t="shared" si="1"/>
        <v>127.6096</v>
      </c>
      <c r="F8" s="34">
        <v>60</v>
      </c>
      <c r="G8" s="35">
        <f t="shared" si="2"/>
        <v>7.383126857142858</v>
      </c>
      <c r="H8" s="23">
        <f t="shared" si="3"/>
        <v>8.126638098050906</v>
      </c>
      <c r="I8" s="29">
        <f t="shared" si="4"/>
        <v>2.0508685714285715</v>
      </c>
      <c r="J8" s="12">
        <f t="shared" si="5"/>
        <v>81.26638098050907</v>
      </c>
      <c r="K8" s="12">
        <f t="shared" si="6"/>
        <v>8.613648000000001</v>
      </c>
      <c r="L8" s="12">
        <f t="shared" si="7"/>
        <v>9.844169142857142</v>
      </c>
      <c r="M8" s="12">
        <f t="shared" si="8"/>
        <v>11.074690285714285</v>
      </c>
      <c r="N8" s="12">
        <f t="shared" si="9"/>
        <v>12.305211428571429</v>
      </c>
      <c r="O8" s="12">
        <f t="shared" si="10"/>
        <v>13.535732571428571</v>
      </c>
      <c r="P8" s="13">
        <f t="shared" si="11"/>
        <v>14.766253714285716</v>
      </c>
    </row>
    <row r="9" spans="11:16" ht="35.25" customHeight="1" thickBot="1">
      <c r="K9" s="1"/>
      <c r="L9" s="1"/>
      <c r="M9" s="1"/>
      <c r="N9" s="1"/>
      <c r="O9" s="1"/>
      <c r="P9" s="1"/>
    </row>
    <row r="10" spans="1:16" ht="17.25" thickBot="1">
      <c r="A10" s="14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1:16" ht="17.25" thickBot="1">
      <c r="A11" s="4" t="s">
        <v>0</v>
      </c>
      <c r="B11" s="5" t="s">
        <v>1</v>
      </c>
      <c r="C11" s="5" t="s">
        <v>5</v>
      </c>
      <c r="D11" s="19" t="s">
        <v>7</v>
      </c>
      <c r="E11" s="6" t="s">
        <v>2</v>
      </c>
      <c r="F11" s="30" t="s">
        <v>3</v>
      </c>
      <c r="G11" s="31" t="s">
        <v>4</v>
      </c>
      <c r="H11" s="20" t="s">
        <v>6</v>
      </c>
      <c r="I11" s="27" t="s">
        <v>14</v>
      </c>
      <c r="J11" s="6" t="s">
        <v>15</v>
      </c>
      <c r="K11" s="6" t="s">
        <v>8</v>
      </c>
      <c r="L11" s="6" t="s">
        <v>9</v>
      </c>
      <c r="M11" s="6" t="s">
        <v>10</v>
      </c>
      <c r="N11" s="6" t="s">
        <v>11</v>
      </c>
      <c r="O11" s="6" t="s">
        <v>12</v>
      </c>
      <c r="P11" s="7" t="s">
        <v>13</v>
      </c>
    </row>
    <row r="12" spans="1:16" ht="17.25" thickBot="1">
      <c r="A12" s="4">
        <v>45</v>
      </c>
      <c r="B12" s="5">
        <v>11</v>
      </c>
      <c r="C12" s="5">
        <v>16</v>
      </c>
      <c r="D12" s="19">
        <f aca="true" t="shared" si="12" ref="D12:D18">A12/B12*C12</f>
        <v>65.45454545454545</v>
      </c>
      <c r="E12" s="6">
        <f aca="true" t="shared" si="13" ref="E12:E18">C12*2.54*3.14</f>
        <v>127.6096</v>
      </c>
      <c r="F12" s="30">
        <v>60</v>
      </c>
      <c r="G12" s="31">
        <f aca="true" t="shared" si="14" ref="G12:G18">(A12/B12)*E12*F12*60/1000/100</f>
        <v>18.79341381818182</v>
      </c>
      <c r="H12" s="20">
        <f aca="true" t="shared" si="15" ref="H12:H18">1/G12*60</f>
        <v>3.192607824234285</v>
      </c>
      <c r="I12" s="27">
        <f t="shared" si="4"/>
        <v>5.220392727272728</v>
      </c>
      <c r="J12" s="6">
        <f t="shared" si="5"/>
        <v>31.926078242342847</v>
      </c>
      <c r="K12" s="6">
        <f t="shared" si="6"/>
        <v>21.92564945454546</v>
      </c>
      <c r="L12" s="6">
        <f t="shared" si="7"/>
        <v>25.057885090909096</v>
      </c>
      <c r="M12" s="6">
        <f t="shared" si="8"/>
        <v>28.190120727272728</v>
      </c>
      <c r="N12" s="6">
        <f t="shared" si="9"/>
        <v>31.322356363636366</v>
      </c>
      <c r="O12" s="6">
        <f t="shared" si="10"/>
        <v>34.454592000000005</v>
      </c>
      <c r="P12" s="7">
        <f t="shared" si="11"/>
        <v>37.58682763636364</v>
      </c>
    </row>
    <row r="13" spans="1:16" ht="17.25" thickBot="1">
      <c r="A13" s="4">
        <v>45</v>
      </c>
      <c r="B13" s="2">
        <v>13</v>
      </c>
      <c r="C13" s="2">
        <v>16</v>
      </c>
      <c r="D13" s="17">
        <f t="shared" si="12"/>
        <v>55.38461538461539</v>
      </c>
      <c r="E13" s="3">
        <f t="shared" si="13"/>
        <v>127.6096</v>
      </c>
      <c r="F13" s="32">
        <v>60</v>
      </c>
      <c r="G13" s="33">
        <f t="shared" si="14"/>
        <v>15.902119384615384</v>
      </c>
      <c r="H13" s="22">
        <f t="shared" si="15"/>
        <v>3.7730819740950645</v>
      </c>
      <c r="I13" s="28">
        <f t="shared" si="4"/>
        <v>4.417255384615385</v>
      </c>
      <c r="J13" s="3">
        <f t="shared" si="5"/>
        <v>37.73081974095064</v>
      </c>
      <c r="K13" s="3">
        <f t="shared" si="6"/>
        <v>18.552472615384616</v>
      </c>
      <c r="L13" s="3">
        <f t="shared" si="7"/>
        <v>21.202825846153846</v>
      </c>
      <c r="M13" s="3">
        <f t="shared" si="8"/>
        <v>23.853179076923073</v>
      </c>
      <c r="N13" s="3">
        <f t="shared" si="9"/>
        <v>26.503532307692307</v>
      </c>
      <c r="O13" s="3">
        <f t="shared" si="10"/>
        <v>29.15388553846154</v>
      </c>
      <c r="P13" s="9">
        <f t="shared" si="11"/>
        <v>31.804238769230768</v>
      </c>
    </row>
    <row r="14" spans="1:16" ht="17.25" thickBot="1">
      <c r="A14" s="4">
        <v>45</v>
      </c>
      <c r="B14" s="2">
        <v>15</v>
      </c>
      <c r="C14" s="2">
        <v>16</v>
      </c>
      <c r="D14" s="17">
        <f t="shared" si="12"/>
        <v>48</v>
      </c>
      <c r="E14" s="3">
        <f t="shared" si="13"/>
        <v>127.6096</v>
      </c>
      <c r="F14" s="32">
        <v>60</v>
      </c>
      <c r="G14" s="33">
        <f t="shared" si="14"/>
        <v>13.781836799999999</v>
      </c>
      <c r="H14" s="22">
        <f t="shared" si="15"/>
        <v>4.353556123955844</v>
      </c>
      <c r="I14" s="28">
        <f t="shared" si="4"/>
        <v>3.828288</v>
      </c>
      <c r="J14" s="3">
        <f t="shared" si="5"/>
        <v>43.53556123955843</v>
      </c>
      <c r="K14" s="3">
        <f t="shared" si="6"/>
        <v>16.0788096</v>
      </c>
      <c r="L14" s="3">
        <f t="shared" si="7"/>
        <v>18.375782400000002</v>
      </c>
      <c r="M14" s="3">
        <f t="shared" si="8"/>
        <v>20.6727552</v>
      </c>
      <c r="N14" s="3">
        <f t="shared" si="9"/>
        <v>22.969728</v>
      </c>
      <c r="O14" s="3">
        <f t="shared" si="10"/>
        <v>25.2667008</v>
      </c>
      <c r="P14" s="9">
        <f t="shared" si="11"/>
        <v>27.563673599999998</v>
      </c>
    </row>
    <row r="15" spans="1:16" ht="17.25" thickBot="1">
      <c r="A15" s="4">
        <v>45</v>
      </c>
      <c r="B15" s="2">
        <v>18</v>
      </c>
      <c r="C15" s="2">
        <v>16</v>
      </c>
      <c r="D15" s="17">
        <f t="shared" si="12"/>
        <v>40</v>
      </c>
      <c r="E15" s="3">
        <f t="shared" si="13"/>
        <v>127.6096</v>
      </c>
      <c r="F15" s="32">
        <v>60</v>
      </c>
      <c r="G15" s="33">
        <f t="shared" si="14"/>
        <v>11.484864</v>
      </c>
      <c r="H15" s="22">
        <f t="shared" si="15"/>
        <v>5.224267348747011</v>
      </c>
      <c r="I15" s="28">
        <f t="shared" si="4"/>
        <v>3.19024</v>
      </c>
      <c r="J15" s="3">
        <f t="shared" si="5"/>
        <v>52.242673487470114</v>
      </c>
      <c r="K15" s="3">
        <f t="shared" si="6"/>
        <v>13.399007999999998</v>
      </c>
      <c r="L15" s="3">
        <f t="shared" si="7"/>
        <v>15.313152</v>
      </c>
      <c r="M15" s="3">
        <f t="shared" si="8"/>
        <v>17.227296</v>
      </c>
      <c r="N15" s="3">
        <f t="shared" si="9"/>
        <v>19.14144</v>
      </c>
      <c r="O15" s="3">
        <f t="shared" si="10"/>
        <v>21.055584</v>
      </c>
      <c r="P15" s="9">
        <f t="shared" si="11"/>
        <v>22.969728</v>
      </c>
    </row>
    <row r="16" spans="1:16" ht="17.25" thickBot="1">
      <c r="A16" s="4">
        <v>45</v>
      </c>
      <c r="B16" s="2">
        <v>21</v>
      </c>
      <c r="C16" s="2">
        <v>16</v>
      </c>
      <c r="D16" s="17">
        <f t="shared" si="12"/>
        <v>34.285714285714285</v>
      </c>
      <c r="E16" s="3">
        <f t="shared" si="13"/>
        <v>127.6096</v>
      </c>
      <c r="F16" s="32">
        <v>60</v>
      </c>
      <c r="G16" s="33">
        <f t="shared" si="14"/>
        <v>9.844169142857144</v>
      </c>
      <c r="H16" s="22">
        <f t="shared" si="15"/>
        <v>6.09497857353818</v>
      </c>
      <c r="I16" s="28">
        <f t="shared" si="4"/>
        <v>2.734491428571429</v>
      </c>
      <c r="J16" s="3">
        <f t="shared" si="5"/>
        <v>60.949785735381795</v>
      </c>
      <c r="K16" s="3">
        <f t="shared" si="6"/>
        <v>11.484864000000002</v>
      </c>
      <c r="L16" s="3">
        <f t="shared" si="7"/>
        <v>13.125558857142858</v>
      </c>
      <c r="M16" s="3">
        <f t="shared" si="8"/>
        <v>14.766253714285718</v>
      </c>
      <c r="N16" s="3">
        <f t="shared" si="9"/>
        <v>16.406948571428572</v>
      </c>
      <c r="O16" s="3">
        <f t="shared" si="10"/>
        <v>18.04764342857143</v>
      </c>
      <c r="P16" s="9">
        <f t="shared" si="11"/>
        <v>19.688338285714288</v>
      </c>
    </row>
    <row r="17" spans="1:16" ht="17.25" thickBot="1">
      <c r="A17" s="4">
        <v>45</v>
      </c>
      <c r="B17" s="2">
        <v>24</v>
      </c>
      <c r="C17" s="2">
        <v>16</v>
      </c>
      <c r="D17" s="17">
        <f t="shared" si="12"/>
        <v>30</v>
      </c>
      <c r="E17" s="3">
        <f t="shared" si="13"/>
        <v>127.6096</v>
      </c>
      <c r="F17" s="32">
        <v>60</v>
      </c>
      <c r="G17" s="33">
        <f t="shared" si="14"/>
        <v>8.613648000000001</v>
      </c>
      <c r="H17" s="22">
        <f t="shared" si="15"/>
        <v>6.965689798329348</v>
      </c>
      <c r="I17" s="28">
        <f t="shared" si="4"/>
        <v>2.39268</v>
      </c>
      <c r="J17" s="3">
        <f t="shared" si="5"/>
        <v>69.65689798329348</v>
      </c>
      <c r="K17" s="3">
        <f t="shared" si="6"/>
        <v>10.049256</v>
      </c>
      <c r="L17" s="3">
        <f t="shared" si="7"/>
        <v>11.484864</v>
      </c>
      <c r="M17" s="3">
        <f t="shared" si="8"/>
        <v>12.920472</v>
      </c>
      <c r="N17" s="3">
        <f t="shared" si="9"/>
        <v>14.356079999999999</v>
      </c>
      <c r="O17" s="3">
        <f t="shared" si="10"/>
        <v>15.791688</v>
      </c>
      <c r="P17" s="9">
        <f t="shared" si="11"/>
        <v>17.227296000000003</v>
      </c>
    </row>
    <row r="18" spans="1:16" ht="17.25" thickBot="1">
      <c r="A18" s="4">
        <v>45</v>
      </c>
      <c r="B18" s="11">
        <v>28</v>
      </c>
      <c r="C18" s="11">
        <v>16</v>
      </c>
      <c r="D18" s="18">
        <f t="shared" si="12"/>
        <v>25.714285714285715</v>
      </c>
      <c r="E18" s="12">
        <f t="shared" si="13"/>
        <v>127.6096</v>
      </c>
      <c r="F18" s="34">
        <v>60</v>
      </c>
      <c r="G18" s="35">
        <f t="shared" si="14"/>
        <v>7.383126857142858</v>
      </c>
      <c r="H18" s="23">
        <f t="shared" si="15"/>
        <v>8.126638098050906</v>
      </c>
      <c r="I18" s="29">
        <f t="shared" si="4"/>
        <v>2.0508685714285715</v>
      </c>
      <c r="J18" s="12">
        <f t="shared" si="5"/>
        <v>81.26638098050907</v>
      </c>
      <c r="K18" s="12">
        <f t="shared" si="6"/>
        <v>8.613648000000001</v>
      </c>
      <c r="L18" s="12">
        <f t="shared" si="7"/>
        <v>9.844169142857142</v>
      </c>
      <c r="M18" s="12">
        <f t="shared" si="8"/>
        <v>11.074690285714285</v>
      </c>
      <c r="N18" s="12">
        <f t="shared" si="9"/>
        <v>12.305211428571429</v>
      </c>
      <c r="O18" s="12">
        <f t="shared" si="10"/>
        <v>13.535732571428571</v>
      </c>
      <c r="P18" s="13">
        <f t="shared" si="11"/>
        <v>14.766253714285716</v>
      </c>
    </row>
    <row r="20" ht="17.25" thickBot="1"/>
    <row r="21" spans="1:16" ht="17.25" thickBot="1">
      <c r="A21" s="14" t="s"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1:16" ht="17.25" thickBot="1">
      <c r="A22" s="4" t="s">
        <v>0</v>
      </c>
      <c r="B22" s="5" t="s">
        <v>1</v>
      </c>
      <c r="C22" s="5" t="s">
        <v>5</v>
      </c>
      <c r="D22" s="19" t="s">
        <v>7</v>
      </c>
      <c r="E22" s="6" t="s">
        <v>2</v>
      </c>
      <c r="F22" s="30" t="s">
        <v>3</v>
      </c>
      <c r="G22" s="31" t="s">
        <v>4</v>
      </c>
      <c r="H22" s="20" t="s">
        <v>6</v>
      </c>
      <c r="I22" s="27" t="s">
        <v>14</v>
      </c>
      <c r="J22" s="6" t="s">
        <v>15</v>
      </c>
      <c r="K22" s="6" t="s">
        <v>8</v>
      </c>
      <c r="L22" s="6" t="s">
        <v>9</v>
      </c>
      <c r="M22" s="6" t="s">
        <v>10</v>
      </c>
      <c r="N22" s="6" t="s">
        <v>11</v>
      </c>
      <c r="O22" s="6" t="s">
        <v>12</v>
      </c>
      <c r="P22" s="7" t="s">
        <v>13</v>
      </c>
    </row>
    <row r="23" spans="1:16" ht="16.5">
      <c r="A23" s="4">
        <v>56</v>
      </c>
      <c r="B23" s="5">
        <v>11</v>
      </c>
      <c r="C23" s="5">
        <v>16</v>
      </c>
      <c r="D23" s="19">
        <f aca="true" t="shared" si="16" ref="D23:D29">A23/B23*C23</f>
        <v>81.45454545454545</v>
      </c>
      <c r="E23" s="6">
        <f aca="true" t="shared" si="17" ref="E23:E29">C23*2.54*3.14</f>
        <v>127.6096</v>
      </c>
      <c r="F23" s="30">
        <v>60</v>
      </c>
      <c r="G23" s="31">
        <f aca="true" t="shared" si="18" ref="G23:G29">(A23/B23)*E23*F23*60/1000/100</f>
        <v>23.387359418181816</v>
      </c>
      <c r="H23" s="20">
        <f aca="true" t="shared" si="19" ref="H23:H29">1/G23*60</f>
        <v>2.565488430188265</v>
      </c>
      <c r="I23" s="27">
        <f aca="true" t="shared" si="20" ref="I23:I30">A23/B23*E23/100</f>
        <v>6.496488727272728</v>
      </c>
      <c r="J23" s="6">
        <f aca="true" t="shared" si="21" ref="J23:J30">10/G23*60</f>
        <v>25.65488430188265</v>
      </c>
      <c r="K23" s="6">
        <f aca="true" t="shared" si="22" ref="K23:K30">A23/B23*E23*60*70/1000/100</f>
        <v>27.285252654545452</v>
      </c>
      <c r="L23" s="6">
        <f aca="true" t="shared" si="23" ref="L23:L30">A23/B23*E23*60*80/1000/100</f>
        <v>31.183145890909092</v>
      </c>
      <c r="M23" s="6">
        <f aca="true" t="shared" si="24" ref="M23:M30">A23/B23*E23*60*90/1000/100</f>
        <v>35.081039127272724</v>
      </c>
      <c r="N23" s="6">
        <f aca="true" t="shared" si="25" ref="N23:N30">A23/B23*E23*60*100/1000/100</f>
        <v>38.97893236363636</v>
      </c>
      <c r="O23" s="6">
        <f aca="true" t="shared" si="26" ref="O23:O30">A23/B23*E23*60*110/1000/100</f>
        <v>42.87682559999999</v>
      </c>
      <c r="P23" s="7">
        <f aca="true" t="shared" si="27" ref="P23:P30">A23/B23*E23*60*120/1000/100</f>
        <v>46.77471883636363</v>
      </c>
    </row>
    <row r="24" spans="1:16" ht="16.5">
      <c r="A24" s="8">
        <v>56</v>
      </c>
      <c r="B24" s="2">
        <v>13</v>
      </c>
      <c r="C24" s="2">
        <v>16</v>
      </c>
      <c r="D24" s="17">
        <f t="shared" si="16"/>
        <v>68.92307692307692</v>
      </c>
      <c r="E24" s="3">
        <f t="shared" si="17"/>
        <v>127.6096</v>
      </c>
      <c r="F24" s="32">
        <v>60</v>
      </c>
      <c r="G24" s="33">
        <f t="shared" si="18"/>
        <v>19.78930412307692</v>
      </c>
      <c r="H24" s="22">
        <f t="shared" si="19"/>
        <v>3.0319408720406766</v>
      </c>
      <c r="I24" s="28">
        <f t="shared" si="20"/>
        <v>5.497028923076923</v>
      </c>
      <c r="J24" s="3">
        <f t="shared" si="21"/>
        <v>30.31940872040677</v>
      </c>
      <c r="K24" s="3">
        <f t="shared" si="22"/>
        <v>23.08752147692308</v>
      </c>
      <c r="L24" s="3">
        <f t="shared" si="23"/>
        <v>26.385738830769228</v>
      </c>
      <c r="M24" s="3">
        <f t="shared" si="24"/>
        <v>29.683956184615386</v>
      </c>
      <c r="N24" s="3">
        <f t="shared" si="25"/>
        <v>32.98217353846154</v>
      </c>
      <c r="O24" s="3">
        <f t="shared" si="26"/>
        <v>36.28039089230769</v>
      </c>
      <c r="P24" s="9">
        <f t="shared" si="27"/>
        <v>39.57860824615384</v>
      </c>
    </row>
    <row r="25" spans="1:16" ht="16.5">
      <c r="A25" s="8">
        <v>56</v>
      </c>
      <c r="B25" s="2">
        <v>15</v>
      </c>
      <c r="C25" s="2">
        <v>16</v>
      </c>
      <c r="D25" s="17">
        <f t="shared" si="16"/>
        <v>59.733333333333334</v>
      </c>
      <c r="E25" s="3">
        <f t="shared" si="17"/>
        <v>127.6096</v>
      </c>
      <c r="F25" s="32">
        <v>60</v>
      </c>
      <c r="G25" s="33">
        <f t="shared" si="18"/>
        <v>17.15073024</v>
      </c>
      <c r="H25" s="22">
        <f t="shared" si="19"/>
        <v>3.498393313893088</v>
      </c>
      <c r="I25" s="28">
        <f t="shared" si="20"/>
        <v>4.764091733333333</v>
      </c>
      <c r="J25" s="3">
        <f t="shared" si="21"/>
        <v>34.98393313893088</v>
      </c>
      <c r="K25" s="3">
        <f t="shared" si="22"/>
        <v>20.00918528</v>
      </c>
      <c r="L25" s="3">
        <f t="shared" si="23"/>
        <v>22.86764032</v>
      </c>
      <c r="M25" s="3">
        <f t="shared" si="24"/>
        <v>25.72609536</v>
      </c>
      <c r="N25" s="3">
        <f t="shared" si="25"/>
        <v>28.584550399999998</v>
      </c>
      <c r="O25" s="3">
        <f t="shared" si="26"/>
        <v>31.44300544</v>
      </c>
      <c r="P25" s="9">
        <f t="shared" si="27"/>
        <v>34.30146048</v>
      </c>
    </row>
    <row r="26" spans="1:16" ht="16.5">
      <c r="A26" s="8">
        <v>56</v>
      </c>
      <c r="B26" s="2">
        <v>18</v>
      </c>
      <c r="C26" s="2">
        <v>16</v>
      </c>
      <c r="D26" s="17">
        <f t="shared" si="16"/>
        <v>49.77777777777778</v>
      </c>
      <c r="E26" s="3">
        <f t="shared" si="17"/>
        <v>127.6096</v>
      </c>
      <c r="F26" s="32">
        <v>60</v>
      </c>
      <c r="G26" s="33">
        <f t="shared" si="18"/>
        <v>14.292275199999999</v>
      </c>
      <c r="H26" s="22">
        <f t="shared" si="19"/>
        <v>4.198071976671706</v>
      </c>
      <c r="I26" s="28">
        <f t="shared" si="20"/>
        <v>3.9700764444444445</v>
      </c>
      <c r="J26" s="3">
        <f t="shared" si="21"/>
        <v>41.98071976671706</v>
      </c>
      <c r="K26" s="3">
        <f t="shared" si="22"/>
        <v>16.674321066666668</v>
      </c>
      <c r="L26" s="3">
        <f t="shared" si="23"/>
        <v>19.056366933333333</v>
      </c>
      <c r="M26" s="3">
        <f t="shared" si="24"/>
        <v>21.438412799999995</v>
      </c>
      <c r="N26" s="3">
        <f t="shared" si="25"/>
        <v>23.820458666666667</v>
      </c>
      <c r="O26" s="3">
        <f t="shared" si="26"/>
        <v>26.202504533333332</v>
      </c>
      <c r="P26" s="9">
        <f t="shared" si="27"/>
        <v>28.584550399999998</v>
      </c>
    </row>
    <row r="27" spans="1:16" ht="16.5">
      <c r="A27" s="8">
        <v>56</v>
      </c>
      <c r="B27" s="2">
        <v>21</v>
      </c>
      <c r="C27" s="2">
        <v>16</v>
      </c>
      <c r="D27" s="17">
        <f t="shared" si="16"/>
        <v>42.666666666666664</v>
      </c>
      <c r="E27" s="3">
        <f t="shared" si="17"/>
        <v>127.6096</v>
      </c>
      <c r="F27" s="32">
        <v>60</v>
      </c>
      <c r="G27" s="33">
        <f t="shared" si="18"/>
        <v>12.250521599999999</v>
      </c>
      <c r="H27" s="22">
        <f t="shared" si="19"/>
        <v>4.897750639450324</v>
      </c>
      <c r="I27" s="28">
        <f t="shared" si="20"/>
        <v>3.4029226666666665</v>
      </c>
      <c r="J27" s="3">
        <f t="shared" si="21"/>
        <v>48.97750639450324</v>
      </c>
      <c r="K27" s="3">
        <f t="shared" si="22"/>
        <v>14.292275199999999</v>
      </c>
      <c r="L27" s="3">
        <f t="shared" si="23"/>
        <v>16.3340288</v>
      </c>
      <c r="M27" s="3">
        <f t="shared" si="24"/>
        <v>18.375782400000002</v>
      </c>
      <c r="N27" s="3">
        <f t="shared" si="25"/>
        <v>20.417536</v>
      </c>
      <c r="O27" s="3">
        <f t="shared" si="26"/>
        <v>22.4592896</v>
      </c>
      <c r="P27" s="9">
        <f t="shared" si="27"/>
        <v>24.501043199999998</v>
      </c>
    </row>
    <row r="28" spans="1:16" ht="16.5">
      <c r="A28" s="8">
        <v>56</v>
      </c>
      <c r="B28" s="2">
        <v>24</v>
      </c>
      <c r="C28" s="2">
        <v>16</v>
      </c>
      <c r="D28" s="17">
        <f t="shared" si="16"/>
        <v>37.333333333333336</v>
      </c>
      <c r="E28" s="3">
        <f t="shared" si="17"/>
        <v>127.6096</v>
      </c>
      <c r="F28" s="32">
        <v>60</v>
      </c>
      <c r="G28" s="33">
        <f t="shared" si="18"/>
        <v>10.719206400000001</v>
      </c>
      <c r="H28" s="22">
        <f t="shared" si="19"/>
        <v>5.5974293022289405</v>
      </c>
      <c r="I28" s="28">
        <f t="shared" si="20"/>
        <v>2.9775573333333334</v>
      </c>
      <c r="J28" s="3">
        <f t="shared" si="21"/>
        <v>55.97429302228941</v>
      </c>
      <c r="K28" s="3">
        <f t="shared" si="22"/>
        <v>12.505740800000002</v>
      </c>
      <c r="L28" s="3">
        <f t="shared" si="23"/>
        <v>14.292275199999999</v>
      </c>
      <c r="M28" s="3">
        <f t="shared" si="24"/>
        <v>16.078809600000003</v>
      </c>
      <c r="N28" s="3">
        <f t="shared" si="25"/>
        <v>17.865344000000004</v>
      </c>
      <c r="O28" s="3">
        <f t="shared" si="26"/>
        <v>19.6518784</v>
      </c>
      <c r="P28" s="9">
        <f t="shared" si="27"/>
        <v>21.438412800000002</v>
      </c>
    </row>
    <row r="29" spans="1:16" ht="17.25" thickBot="1">
      <c r="A29" s="10">
        <v>56</v>
      </c>
      <c r="B29" s="11">
        <v>28</v>
      </c>
      <c r="C29" s="11">
        <v>16</v>
      </c>
      <c r="D29" s="18">
        <f t="shared" si="16"/>
        <v>32</v>
      </c>
      <c r="E29" s="12">
        <f t="shared" si="17"/>
        <v>127.6096</v>
      </c>
      <c r="F29" s="34">
        <v>60</v>
      </c>
      <c r="G29" s="35">
        <f t="shared" si="18"/>
        <v>9.187891200000001</v>
      </c>
      <c r="H29" s="23">
        <f t="shared" si="19"/>
        <v>6.530334185933763</v>
      </c>
      <c r="I29" s="29">
        <f t="shared" si="20"/>
        <v>2.552192</v>
      </c>
      <c r="J29" s="12">
        <f t="shared" si="21"/>
        <v>65.30334185933764</v>
      </c>
      <c r="K29" s="12">
        <f t="shared" si="22"/>
        <v>10.719206399999997</v>
      </c>
      <c r="L29" s="12">
        <f t="shared" si="23"/>
        <v>12.250521599999999</v>
      </c>
      <c r="M29" s="12">
        <f t="shared" si="24"/>
        <v>13.781836799999999</v>
      </c>
      <c r="N29" s="12">
        <f t="shared" si="25"/>
        <v>15.313152</v>
      </c>
      <c r="O29" s="12">
        <f t="shared" si="26"/>
        <v>16.8444672</v>
      </c>
      <c r="P29" s="13">
        <f t="shared" si="27"/>
        <v>18.375782400000002</v>
      </c>
    </row>
  </sheetData>
  <mergeCells count="3">
    <mergeCell ref="A1:P1"/>
    <mergeCell ref="A10:P10"/>
    <mergeCell ref="A21:P21"/>
  </mergeCells>
  <printOptions/>
  <pageMargins left="0.75" right="0.75" top="1" bottom="1" header="0.5" footer="0.5"/>
  <pageSetup horizontalDpi="200" verticalDpi="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mexxxxem</cp:lastModifiedBy>
  <cp:lastPrinted>2010-07-15T12:06:33Z</cp:lastPrinted>
  <dcterms:created xsi:type="dcterms:W3CDTF">2010-07-10T01:56:11Z</dcterms:created>
  <dcterms:modified xsi:type="dcterms:W3CDTF">2010-07-15T12:06:36Z</dcterms:modified>
  <cp:category/>
  <cp:version/>
  <cp:contentType/>
  <cp:contentStatus/>
</cp:coreProperties>
</file>